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3"/>
  <workbookPr/>
  <mc:AlternateContent xmlns:mc="http://schemas.openxmlformats.org/markup-compatibility/2006">
    <mc:Choice Requires="x15">
      <x15ac:absPath xmlns:x15ac="http://schemas.microsoft.com/office/spreadsheetml/2010/11/ac" url="/Users/kevinchiang/Documents/Teaching/BSAD 295/Excel folder/"/>
    </mc:Choice>
  </mc:AlternateContent>
  <xr:revisionPtr revIDLastSave="0" documentId="10_ncr:8100000_{D969AD4A-39E1-5641-A441-86137E7C6E44}" xr6:coauthVersionLast="33" xr6:coauthVersionMax="33" xr10:uidLastSave="{00000000-0000-0000-0000-000000000000}"/>
  <bookViews>
    <workbookView xWindow="0" yWindow="460" windowWidth="28800" windowHeight="17600" tabRatio="500" xr2:uid="{00000000-000D-0000-FFFF-FFFF00000000}"/>
  </bookViews>
  <sheets>
    <sheet name="Sheet1" sheetId="1" r:id="rId1"/>
  </sheets>
  <calcPr calcId="162913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1" i="1" l="1"/>
  <c r="G21" i="1"/>
  <c r="G12" i="1"/>
  <c r="H12" i="1" s="1"/>
  <c r="H10" i="1"/>
  <c r="D11" i="1"/>
  <c r="D14" i="1"/>
  <c r="H5" i="1" s="1"/>
  <c r="H6" i="1" s="1"/>
  <c r="D5" i="1"/>
  <c r="D6" i="1"/>
  <c r="D7" i="1"/>
  <c r="D8" i="1"/>
  <c r="D9" i="1"/>
  <c r="D10" i="1"/>
  <c r="D12" i="1"/>
  <c r="D13" i="1"/>
  <c r="H11" i="1" s="1"/>
  <c r="D4" i="1"/>
  <c r="H13" i="1" l="1"/>
  <c r="H16" i="1" s="1"/>
  <c r="H18" i="1" s="1"/>
  <c r="G11" i="1"/>
  <c r="G13" i="1" s="1"/>
  <c r="H19" i="1"/>
  <c r="H20" i="1" s="1"/>
  <c r="G5" i="1"/>
  <c r="G6" i="1" s="1"/>
  <c r="G16" i="1"/>
  <c r="G20" i="1" l="1"/>
  <c r="G18" i="1"/>
</calcChain>
</file>

<file path=xl/sharedStrings.xml><?xml version="1.0" encoding="utf-8"?>
<sst xmlns="http://schemas.openxmlformats.org/spreadsheetml/2006/main" count="29" uniqueCount="29">
  <si>
    <t>Year</t>
  </si>
  <si>
    <t>R&amp;D</t>
  </si>
  <si>
    <t>Unamortized Portion</t>
  </si>
  <si>
    <t>Unamortized Value</t>
  </si>
  <si>
    <t>Assumption: R&amp;D expenses are amortized using a 10-yer straight line schedule after the expense is incurred</t>
  </si>
  <si>
    <t>Net  Research Asset =</t>
  </si>
  <si>
    <t>Equity</t>
  </si>
  <si>
    <t>Capital (Equity + Debt)</t>
  </si>
  <si>
    <t>Book Value</t>
  </si>
  <si>
    <t>Plus: Net Research Asset</t>
  </si>
  <si>
    <t>Adjusted Book Vale</t>
  </si>
  <si>
    <t>Before-Tax</t>
  </si>
  <si>
    <t>After-Tax</t>
  </si>
  <si>
    <t>Tax Rate</t>
  </si>
  <si>
    <t>Operating Income (EBIT)</t>
  </si>
  <si>
    <t>Plus: R&amp;D Expense</t>
  </si>
  <si>
    <t>Less: R&amp;D Amotization</t>
  </si>
  <si>
    <t>Adjusted Operating Income</t>
  </si>
  <si>
    <t>Unadjusted</t>
  </si>
  <si>
    <t>Adjusted</t>
  </si>
  <si>
    <t>After-Tax Operating Income</t>
  </si>
  <si>
    <t>Return on Capital</t>
  </si>
  <si>
    <t>Net Capital Expenditure</t>
  </si>
  <si>
    <t>Reinvestment Rate</t>
  </si>
  <si>
    <t>Expected Growth Rate</t>
  </si>
  <si>
    <t>…</t>
  </si>
  <si>
    <t>Firm Value</t>
  </si>
  <si>
    <t>$ in millions</t>
  </si>
  <si>
    <t>BV of Capital, 1996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</si>
</sst>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Fill="1"/>
    <xf numFmtId="0" fontId="0" fillId="2" borderId="0" xfId="0" applyFill="1"/>
    <xf numFmtId="0" fontId="0" fillId="3" borderId="0" xfId="0" applyFill="1"/>
    <xf numFmtId="9" fontId="0" fillId="3" borderId="0" xfId="0" applyNumberFormat="1" applyFill="1" applyAlignment="1">
      <alignment horizontal="left"/>
    </xf>
    <xf numFmtId="10" fontId="0" fillId="0" borderId="0" xfId="9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</cellXfs>
  <cellStyles count="10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  <cellStyle name="Percent" xfId="9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zoomScale="168" zoomScaleNormal="168" workbookViewId="0">
      <selection activeCell="D18" sqref="D18"/>
    </sheetView>
  </sheetViews>
  <sheetFormatPr baseColWidth="10" defaultRowHeight="16" x14ac:dyDescent="0.2"/>
  <cols>
    <col min="3" max="3" width="18.6640625" customWidth="1"/>
    <col min="4" max="4" width="17.5" customWidth="1"/>
    <col min="6" max="6" width="23.83203125" customWidth="1"/>
    <col min="7" max="7" width="17.83203125" customWidth="1"/>
    <col min="8" max="8" width="20" customWidth="1"/>
  </cols>
  <sheetData>
    <row r="1" spans="1:8" x14ac:dyDescent="0.2">
      <c r="A1" s="8" t="s">
        <v>4</v>
      </c>
      <c r="B1" s="8"/>
      <c r="C1" s="8"/>
      <c r="D1" s="8"/>
      <c r="E1" s="8"/>
      <c r="F1" s="8"/>
      <c r="G1" s="8"/>
    </row>
    <row r="2" spans="1:8" x14ac:dyDescent="0.2">
      <c r="A2" s="4" t="s">
        <v>0</v>
      </c>
      <c r="B2" s="4" t="s">
        <v>1</v>
      </c>
      <c r="C2" s="4" t="s">
        <v>2</v>
      </c>
      <c r="D2" s="4" t="s">
        <v>3</v>
      </c>
      <c r="G2" s="10">
        <v>1997</v>
      </c>
      <c r="H2" s="10"/>
    </row>
    <row r="3" spans="1:8" x14ac:dyDescent="0.2">
      <c r="A3" s="3">
        <v>1987</v>
      </c>
      <c r="B3" s="5">
        <v>827</v>
      </c>
      <c r="C3" s="3"/>
      <c r="D3" s="3"/>
      <c r="G3" s="4" t="s">
        <v>6</v>
      </c>
      <c r="H3" s="4" t="s">
        <v>7</v>
      </c>
    </row>
    <row r="4" spans="1:8" x14ac:dyDescent="0.2">
      <c r="A4">
        <v>1988</v>
      </c>
      <c r="B4" s="5">
        <v>751</v>
      </c>
      <c r="C4" s="5">
        <v>0.1</v>
      </c>
      <c r="D4">
        <f>B4*C4</f>
        <v>75.100000000000009</v>
      </c>
      <c r="F4" t="s">
        <v>8</v>
      </c>
      <c r="G4" s="5">
        <v>14353</v>
      </c>
      <c r="H4" s="5">
        <v>22318</v>
      </c>
    </row>
    <row r="5" spans="1:8" x14ac:dyDescent="0.2">
      <c r="A5">
        <v>1989</v>
      </c>
      <c r="B5" s="5">
        <v>754</v>
      </c>
      <c r="C5" s="5">
        <v>0.2</v>
      </c>
      <c r="D5">
        <f t="shared" ref="D5:D13" si="0">B5*C5</f>
        <v>150.80000000000001</v>
      </c>
      <c r="F5" t="s">
        <v>9</v>
      </c>
      <c r="G5" s="2">
        <f>D14</f>
        <v>8586.9</v>
      </c>
      <c r="H5" s="2">
        <f>D14</f>
        <v>8586.9</v>
      </c>
    </row>
    <row r="6" spans="1:8" x14ac:dyDescent="0.2">
      <c r="A6">
        <v>1990</v>
      </c>
      <c r="B6" s="5">
        <v>827</v>
      </c>
      <c r="C6" s="5">
        <v>0.3</v>
      </c>
      <c r="D6">
        <f t="shared" si="0"/>
        <v>248.1</v>
      </c>
      <c r="F6" t="s">
        <v>10</v>
      </c>
      <c r="G6">
        <f>G4+G5</f>
        <v>22939.9</v>
      </c>
      <c r="H6">
        <f>H4+H5</f>
        <v>30904.9</v>
      </c>
    </row>
    <row r="7" spans="1:8" x14ac:dyDescent="0.2">
      <c r="A7">
        <v>1991</v>
      </c>
      <c r="B7" s="5">
        <v>1417</v>
      </c>
      <c r="C7" s="5">
        <v>0.4</v>
      </c>
      <c r="D7">
        <f t="shared" si="0"/>
        <v>566.80000000000007</v>
      </c>
    </row>
    <row r="8" spans="1:8" x14ac:dyDescent="0.2">
      <c r="A8">
        <v>1992</v>
      </c>
      <c r="B8" s="5">
        <v>1846</v>
      </c>
      <c r="C8" s="5">
        <v>0.5</v>
      </c>
      <c r="D8">
        <f t="shared" si="0"/>
        <v>923</v>
      </c>
      <c r="F8" s="1" t="s">
        <v>13</v>
      </c>
      <c r="G8" s="4" t="s">
        <v>11</v>
      </c>
      <c r="H8" s="4" t="s">
        <v>12</v>
      </c>
    </row>
    <row r="9" spans="1:8" x14ac:dyDescent="0.2">
      <c r="A9">
        <v>1993</v>
      </c>
      <c r="B9" s="5">
        <v>1661</v>
      </c>
      <c r="C9" s="5">
        <v>0.6</v>
      </c>
      <c r="D9">
        <f t="shared" si="0"/>
        <v>996.59999999999991</v>
      </c>
      <c r="F9" s="6">
        <v>0.35</v>
      </c>
    </row>
    <row r="10" spans="1:8" x14ac:dyDescent="0.2">
      <c r="A10">
        <v>1994</v>
      </c>
      <c r="B10" s="5">
        <v>1704</v>
      </c>
      <c r="C10" s="5">
        <v>0.7</v>
      </c>
      <c r="D10">
        <f t="shared" si="0"/>
        <v>1192.8</v>
      </c>
      <c r="F10" t="s">
        <v>14</v>
      </c>
      <c r="G10" s="5">
        <v>1078</v>
      </c>
      <c r="H10">
        <f>G10*(1-F9)</f>
        <v>700.7</v>
      </c>
    </row>
    <row r="11" spans="1:8" x14ac:dyDescent="0.2">
      <c r="A11">
        <v>1995</v>
      </c>
      <c r="B11" s="5">
        <v>1300</v>
      </c>
      <c r="C11" s="5">
        <v>0.8</v>
      </c>
      <c r="D11">
        <f t="shared" si="0"/>
        <v>1040</v>
      </c>
      <c r="F11" t="s">
        <v>15</v>
      </c>
      <c r="G11">
        <f>D13</f>
        <v>1924</v>
      </c>
      <c r="H11">
        <f>D13</f>
        <v>1924</v>
      </c>
    </row>
    <row r="12" spans="1:8" x14ac:dyDescent="0.2">
      <c r="A12">
        <v>1996</v>
      </c>
      <c r="B12" s="5">
        <v>1633</v>
      </c>
      <c r="C12" s="5">
        <v>0.9</v>
      </c>
      <c r="D12">
        <f t="shared" si="0"/>
        <v>1469.7</v>
      </c>
      <c r="F12" t="s">
        <v>16</v>
      </c>
      <c r="G12">
        <f>SUM(B3:B12)*0.1</f>
        <v>1272</v>
      </c>
      <c r="H12">
        <f>G12</f>
        <v>1272</v>
      </c>
    </row>
    <row r="13" spans="1:8" x14ac:dyDescent="0.2">
      <c r="A13">
        <v>1997</v>
      </c>
      <c r="B13" s="5">
        <v>1924</v>
      </c>
      <c r="C13" s="5">
        <v>1</v>
      </c>
      <c r="D13" s="2">
        <f t="shared" si="0"/>
        <v>1924</v>
      </c>
      <c r="F13" t="s">
        <v>17</v>
      </c>
      <c r="G13">
        <f>G10+G11-G12</f>
        <v>1730</v>
      </c>
      <c r="H13">
        <f>H10+H11-H12</f>
        <v>1352.6999999999998</v>
      </c>
    </row>
    <row r="14" spans="1:8" x14ac:dyDescent="0.2">
      <c r="A14" s="9" t="s">
        <v>5</v>
      </c>
      <c r="B14" s="9"/>
      <c r="C14" s="9"/>
      <c r="D14">
        <f>SUM(D4:D13)</f>
        <v>8586.9</v>
      </c>
    </row>
    <row r="15" spans="1:8" x14ac:dyDescent="0.2">
      <c r="G15" s="4" t="s">
        <v>18</v>
      </c>
      <c r="H15" s="4" t="s">
        <v>19</v>
      </c>
    </row>
    <row r="16" spans="1:8" x14ac:dyDescent="0.2">
      <c r="F16" t="s">
        <v>20</v>
      </c>
      <c r="G16">
        <f>H10</f>
        <v>700.7</v>
      </c>
      <c r="H16">
        <f>H13</f>
        <v>1352.6999999999998</v>
      </c>
    </row>
    <row r="17" spans="1:8" x14ac:dyDescent="0.2">
      <c r="F17" t="s">
        <v>28</v>
      </c>
      <c r="G17" s="5">
        <v>20955</v>
      </c>
      <c r="H17" s="5">
        <v>30473</v>
      </c>
    </row>
    <row r="18" spans="1:8" x14ac:dyDescent="0.2">
      <c r="A18" s="8" t="s">
        <v>27</v>
      </c>
      <c r="B18" s="8"/>
      <c r="C18" s="8"/>
      <c r="F18" t="s">
        <v>21</v>
      </c>
      <c r="G18" s="7">
        <f>G16/G17</f>
        <v>3.3438320209973754E-2</v>
      </c>
      <c r="H18" s="7">
        <f>H16/H17</f>
        <v>4.4390115840252022E-2</v>
      </c>
    </row>
    <row r="19" spans="1:8" x14ac:dyDescent="0.2">
      <c r="F19" t="s">
        <v>22</v>
      </c>
      <c r="G19" s="5">
        <v>37</v>
      </c>
      <c r="H19">
        <f>G19+B13-G12</f>
        <v>689</v>
      </c>
    </row>
    <row r="20" spans="1:8" x14ac:dyDescent="0.2">
      <c r="F20" t="s">
        <v>23</v>
      </c>
      <c r="G20" s="7">
        <f>G19/G16</f>
        <v>5.2804338518624226E-2</v>
      </c>
      <c r="H20" s="7">
        <f>H19/H16</f>
        <v>0.50935166703629786</v>
      </c>
    </row>
    <row r="21" spans="1:8" x14ac:dyDescent="0.2">
      <c r="F21" t="s">
        <v>24</v>
      </c>
      <c r="G21" s="7">
        <f>G18*G20</f>
        <v>1.7656883798616079E-3</v>
      </c>
      <c r="H21" s="7">
        <f>H18*H20</f>
        <v>2.2610179503166739E-2</v>
      </c>
    </row>
    <row r="22" spans="1:8" x14ac:dyDescent="0.2">
      <c r="F22" t="s">
        <v>25</v>
      </c>
    </row>
    <row r="23" spans="1:8" x14ac:dyDescent="0.2">
      <c r="F23" t="s">
        <v>26</v>
      </c>
      <c r="G23" s="5">
        <v>19365</v>
      </c>
      <c r="H23" s="5">
        <v>25453</v>
      </c>
    </row>
  </sheetData>
  <mergeCells count="4">
    <mergeCell ref="A1:G1"/>
    <mergeCell ref="A14:C14"/>
    <mergeCell ref="A18:C18"/>
    <mergeCell ref="G2:H2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2017-10-02T00:07:44Z</dcterms:created>
  <dcterms:modified xsi:type="dcterms:W3CDTF">2018-05-26T22:43:33Z</dcterms:modified>
</cp:coreProperties>
</file>